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1385" windowHeight="5715"/>
  </bookViews>
  <sheets>
    <sheet name="Отчет " sheetId="6" r:id="rId1"/>
    <sheet name="Отчет о совместимости" sheetId="7" r:id="rId2"/>
  </sheets>
  <definedNames>
    <definedName name="_xlnm._FilterDatabase" localSheetId="0" hidden="1">'Отчет '!$A$9:$S$9</definedName>
    <definedName name="_xlnm.Print_Titles" localSheetId="0">'Отчет '!$3:$8</definedName>
    <definedName name="_xlnm.Print_Area" localSheetId="0">'Отчет '!$A$1:$S$40</definedName>
  </definedNames>
  <calcPr calcId="125725"/>
</workbook>
</file>

<file path=xl/calcChain.xml><?xml version="1.0" encoding="utf-8"?>
<calcChain xmlns="http://schemas.openxmlformats.org/spreadsheetml/2006/main">
  <c r="S26" i="6"/>
  <c r="S24"/>
  <c r="K19"/>
  <c r="J19"/>
  <c r="I19"/>
  <c r="H19"/>
  <c r="G19"/>
  <c r="F19"/>
  <c r="N26"/>
  <c r="E26"/>
  <c r="D26"/>
  <c r="D24"/>
  <c r="N24" s="1"/>
  <c r="E24"/>
  <c r="J38"/>
  <c r="K38"/>
  <c r="E38" s="1"/>
  <c r="S30"/>
  <c r="M19"/>
  <c r="L19"/>
  <c r="K27"/>
  <c r="J27"/>
  <c r="E30"/>
  <c r="D30"/>
  <c r="N30" s="1"/>
  <c r="S37"/>
  <c r="S36"/>
  <c r="S35"/>
  <c r="S17"/>
  <c r="S15"/>
  <c r="M38"/>
  <c r="L38"/>
  <c r="I38"/>
  <c r="H38"/>
  <c r="G38"/>
  <c r="F38"/>
  <c r="M31"/>
  <c r="L31"/>
  <c r="K31"/>
  <c r="J31"/>
  <c r="I31"/>
  <c r="H31"/>
  <c r="G31"/>
  <c r="F31"/>
  <c r="M27"/>
  <c r="L27"/>
  <c r="I27"/>
  <c r="H27"/>
  <c r="G27"/>
  <c r="F27"/>
  <c r="M12"/>
  <c r="L12"/>
  <c r="K12"/>
  <c r="J12"/>
  <c r="I12"/>
  <c r="H12"/>
  <c r="G12"/>
  <c r="F12"/>
  <c r="S25"/>
  <c r="E25"/>
  <c r="D25"/>
  <c r="S23"/>
  <c r="D14"/>
  <c r="E14"/>
  <c r="D16"/>
  <c r="E16"/>
  <c r="D21"/>
  <c r="E21"/>
  <c r="S40"/>
  <c r="S38"/>
  <c r="S34"/>
  <c r="S33"/>
  <c r="S31"/>
  <c r="S29"/>
  <c r="S27"/>
  <c r="S22"/>
  <c r="S21"/>
  <c r="S19"/>
  <c r="S18"/>
  <c r="S16"/>
  <c r="S14"/>
  <c r="S12"/>
  <c r="S10"/>
  <c r="D22"/>
  <c r="E22"/>
  <c r="D23"/>
  <c r="E23"/>
  <c r="D29"/>
  <c r="E29"/>
  <c r="D33"/>
  <c r="E33"/>
  <c r="D34"/>
  <c r="E34"/>
  <c r="D40"/>
  <c r="E40"/>
  <c r="N22"/>
  <c r="G10"/>
  <c r="N40" l="1"/>
  <c r="N33"/>
  <c r="E27"/>
  <c r="D27"/>
  <c r="D19"/>
  <c r="N25"/>
  <c r="M10"/>
  <c r="L10"/>
  <c r="N21"/>
  <c r="N16"/>
  <c r="D38"/>
  <c r="N38" s="1"/>
  <c r="H10"/>
  <c r="D31"/>
  <c r="N34"/>
  <c r="E31"/>
  <c r="K10"/>
  <c r="I10"/>
  <c r="N29"/>
  <c r="N23"/>
  <c r="E19"/>
  <c r="J10"/>
  <c r="E12"/>
  <c r="D12"/>
  <c r="N14"/>
  <c r="F10"/>
  <c r="N31" l="1"/>
  <c r="N27"/>
  <c r="E10"/>
  <c r="N19"/>
  <c r="D10"/>
  <c r="N12"/>
  <c r="N10" l="1"/>
</calcChain>
</file>

<file path=xl/sharedStrings.xml><?xml version="1.0" encoding="utf-8"?>
<sst xmlns="http://schemas.openxmlformats.org/spreadsheetml/2006/main" count="121" uniqueCount="87">
  <si>
    <t>№ п/п</t>
  </si>
  <si>
    <t xml:space="preserve">федеральный бюджет </t>
  </si>
  <si>
    <t xml:space="preserve">областной бюджет </t>
  </si>
  <si>
    <t xml:space="preserve">Объемы финансирования тыс. рублей </t>
  </si>
  <si>
    <t xml:space="preserve">в том числе по источникам финансирования </t>
  </si>
  <si>
    <t xml:space="preserve">Всего </t>
  </si>
  <si>
    <t>1.</t>
  </si>
  <si>
    <t xml:space="preserve">в том числе по подпрограммам </t>
  </si>
  <si>
    <t>1.1.</t>
  </si>
  <si>
    <t xml:space="preserve">1.1.1. </t>
  </si>
  <si>
    <t>1.1.7.</t>
  </si>
  <si>
    <t>2.1.</t>
  </si>
  <si>
    <t>3.1.</t>
  </si>
  <si>
    <t>4.1.</t>
  </si>
  <si>
    <t>5.1.</t>
  </si>
  <si>
    <t>в том числе:</t>
  </si>
  <si>
    <t>2.2.9.</t>
  </si>
  <si>
    <t>2.2.12.</t>
  </si>
  <si>
    <t>2.2.13.</t>
  </si>
  <si>
    <t>3.3.1.</t>
  </si>
  <si>
    <t>4.4.2.</t>
  </si>
  <si>
    <t>4.4.5.</t>
  </si>
  <si>
    <t>5.5.1.</t>
  </si>
  <si>
    <t>Подпрограмма  1 "Развитие дошкольного образования Кантемировского муниципального района Воронежской области"</t>
  </si>
  <si>
    <t xml:space="preserve">Основное мероприятие подпрограммы  "Обеспечение функционирования деятельности учреждений (организаций) дошкольного образования" </t>
  </si>
  <si>
    <t>Подпрограмма 4 "Мероприятие по молодежной политике и оздоровлению детей"</t>
  </si>
  <si>
    <t>Подпрограмма 5 "Мероприятия по материально-техническому и финансовому обеспечению отдела по образованию администрации Кантемировского муниципального района"</t>
  </si>
  <si>
    <t xml:space="preserve">Факт </t>
  </si>
  <si>
    <t>Наименование программных мероприятий</t>
  </si>
  <si>
    <t xml:space="preserve">Срок реализации программы </t>
  </si>
  <si>
    <t xml:space="preserve">План </t>
  </si>
  <si>
    <t xml:space="preserve">Наименование целевых показателей (индикаторов), определяющих результативность реализации мероприятий  </t>
  </si>
  <si>
    <t>Планируемые значения целевых показателей</t>
  </si>
  <si>
    <t>Фактически достигнутые  значения целевых показателей</t>
  </si>
  <si>
    <t>Уровень достижения (%)</t>
  </si>
  <si>
    <t xml:space="preserve">Уровень освоения финансовых средств (%) </t>
  </si>
  <si>
    <t>Приложение № 3</t>
  </si>
  <si>
    <t xml:space="preserve">местные бюджеты Кантемировского муниципального района </t>
  </si>
  <si>
    <t xml:space="preserve">внебюджетные источники </t>
  </si>
  <si>
    <t>Основное мероприятие подпрограммы "Создание условий для реализации государственного образовательного стандарта дошкольного образования"</t>
  </si>
  <si>
    <t>Подпрограмма 2   "Развитие общего образования Кантемировского муниципального района Воронежской области"</t>
  </si>
  <si>
    <t>Основное мероприятие подпрограммы  "Обеспечение учащихся молочной продукцией"</t>
  </si>
  <si>
    <t>Основное мероприятие подпрограммы "Выделение субвенции из областного бюджета бюджету муниципального района на выплаты ежемесячного вознаграждения за выполнение функций классного руководителя"</t>
  </si>
  <si>
    <t>Основное мероприятие подпрограммы "Создание условий для реализации федерального государственного образовательного стандарта общего образования в муниципальных общеобразовательных учреждениях (организациях)"</t>
  </si>
  <si>
    <t>Подпрограмма 3 "Развитие и совершенствование системы дополнительного образования детей Кантемировского муниципального района Воронежской области"</t>
  </si>
  <si>
    <t>Основное мероприятие подпрограммы "Развитие инфраструктуры и обновление содержания дополнительного образования детей"</t>
  </si>
  <si>
    <t>Основное мероприятие подпрограммы "Гражданское образование и патриотическое воспитание молодежи, содействие формированию правовых, культурных и нравственных ценностей среди молодежи"</t>
  </si>
  <si>
    <t>Основное мероприятие подпрограммы "Обеспечение организации отдыха и оздоровления детей"</t>
  </si>
  <si>
    <t>Основное мероприятие подпрограммы "Финансовое обеспечение деятельности учреждения"</t>
  </si>
  <si>
    <t>Доступность дошкольного образования  (отношение численности детей 3-7 лет, которым предоставлена возможность получать услуги дошкольного образования, к численности детей в возрасте 3-7лет, скорректированной на численность  детей в возрасте 5-7 лет, обучающихся в школе)%</t>
  </si>
  <si>
    <t>Удельный вес численности обучающихся муниципальных общеобразовательных учреждений (организаций), которым предоставлена возможность обучаться в соответствии с основными современными требованиями, в общей численности обучающихся %</t>
  </si>
  <si>
    <t>Доля детей в возрасте 1-6 лет, получающих дошкольную образовательную услугу и (или) услугу по их содержанию в муниципальных учреждениях (организациях), в общей численности детей в возрасте 1-6 лет, %</t>
  </si>
  <si>
    <t xml:space="preserve">Удельный вес численности обучающихся муниципальных общеобразовательных учреждений (организаций), которым предоставлена возможность обучаться в соответствии с основными современными требованиями, в общей численности обучающихся муниципальных общеобразовательных учреждений (организаций), % </t>
  </si>
  <si>
    <t xml:space="preserve">Доля детей первой и второй групп здоровья в общей численности обучающихся в муниципальных общеобразовательных учреждениях (организациях), % </t>
  </si>
  <si>
    <t xml:space="preserve">Отношение среднего балла единого государственного экзамена (в расчете на 1 предмет) в 10 процентах школ с лучшими результатами единого государственного экзамена к среднему баллу единого государственного экзамена (в расчете на 1 предмет) в 10 процентах школ с худшими результатами единого государственного экзамена, % </t>
  </si>
  <si>
    <t xml:space="preserve">Доля детей в возрасте 5 –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этой возрастной группы, % </t>
  </si>
  <si>
    <t xml:space="preserve"> Численность молодых людей, вовлеченных в программы  и проекты, направленные на интеграцию в жизнь общества, человек</t>
  </si>
  <si>
    <t>Количество мероприятий, проектов (программ), направленных на формирование правовых, культурных и нравственных ценностей среди молодежи, единиц</t>
  </si>
  <si>
    <t>Доля численности детей школьного возраста, охваченных организованным отдыхом и оздоровлением, в общей численности детей школьного возраста, %</t>
  </si>
  <si>
    <t>Укомплектованность кадров  в учреждении, %</t>
  </si>
  <si>
    <t xml:space="preserve">Муниципальная программа  Кантемировского муниципального района "Развитие образования Кантемировского муниципального района" </t>
  </si>
  <si>
    <t>2.Е1.</t>
  </si>
  <si>
    <t>Отчет о совместимости для Отчет о выполнении МП за 2019 год.xls</t>
  </si>
  <si>
    <t>Дата отчета: 20.01.2020 11:10</t>
  </si>
  <si>
    <t>Некоторые свойства данной книги не поддерживаются более ранними версиями Excel. Сохранение книги в формате более ранней версии приведет к потере или ограничению функциональности этих свойств.</t>
  </si>
  <si>
    <t>Несущественная потеря точности</t>
  </si>
  <si>
    <t>Число экземпляров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</si>
  <si>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</si>
  <si>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Обеспеченность местами в дошкольных образовательных учреждениях (организациях) в расчете на 100 детей дошкольного возраста, %</t>
  </si>
  <si>
    <t>Доля педагогических и руководящих работников учреждений (организаций) дошкольного образования, прошедших курсы повышения квалификации по персонифицированной модели повышения квалификации, в общей численности педагогических и руководящих  работников учреждений (организаций) дошкольного образования, %</t>
  </si>
  <si>
    <t>Доля учреждений (организаций) дошкольного образования, здания которых находятся в аварийном состоянии или требуют капитального ремонта, в общем количестве учреждений (организаций) дошкольного образования, %</t>
  </si>
  <si>
    <t>Отношение среднемесячной заработной платы педагогических работников муниципальных учреждений (организаций) дошкольного образования к уровню средней заработной платы в общем образовании в регионе, %</t>
  </si>
  <si>
    <t>Доля муниципальных общеобразовательных учреждений (организаций), соответствующих современным требованиям обучения, в общем количестве муниципальных общеобразовательных учреждений (организаций), %</t>
  </si>
  <si>
    <t>Доля выпускников муниципальных общеобразовательных учреждений (организаций),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 (организаций) сдававших единый государственный экзамен по данным предметам, %</t>
  </si>
  <si>
    <t>Численность молодых людей, участвующих в различных формах самоорганизации и структурах социальной направленности, человек</t>
  </si>
  <si>
    <t>Количество военно-патриотических объединений, военно-спортивных молодежных и детских организаций - клубов, музеев, единиц</t>
  </si>
  <si>
    <t xml:space="preserve">Доля  численности молодых людей, осведомленных о потенциальных возможностях проявления социальной инициативы в общественной и общественно-политической жизни, % </t>
  </si>
  <si>
    <t>Региональный проект " Патриотическое воспитание граждан Российской Федерации"</t>
  </si>
  <si>
    <t>Основное мероприятие "Формирование муниципальной системы конкурсных мероприятий в сфере дополнительного образования, воспитания и развития одаренности детей и молодежи"</t>
  </si>
  <si>
    <t>Количество присвоенных спортивных разрядов</t>
  </si>
  <si>
    <t>Количество физкультурных и спортивных мероприятий, проводимых на территории Кантемировского муниципального района</t>
  </si>
  <si>
    <t>3.3.2</t>
  </si>
  <si>
    <t>Отчет о ходе реализации муниципальных программ, реализуемых на территории Кантемировского муниципального района за  2024 год</t>
  </si>
  <si>
    <t xml:space="preserve">2014-2027 годы </t>
  </si>
  <si>
    <t>2014-2027</t>
  </si>
  <si>
    <t>Региональный проект "Успех каждого ребенка"</t>
  </si>
  <si>
    <t>Основное мероприятие "Обеспечение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организаций"</t>
  </si>
</sst>
</file>

<file path=xl/styles.xml><?xml version="1.0" encoding="utf-8"?>
<styleSheet xmlns="http://schemas.openxmlformats.org/spreadsheetml/2006/main">
  <numFmts count="1">
    <numFmt numFmtId="41" formatCode="_-* #,##0_р_._-;\-* #,##0_р_._-;_-* &quot;-&quot;_р_._-;_-@_-"/>
  </numFmts>
  <fonts count="30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4"/>
      <name val="Arial Narrow"/>
      <family val="2"/>
      <charset val="204"/>
    </font>
    <font>
      <b/>
      <sz val="18"/>
      <name val="Arial Narrow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Narrow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CE6F4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7" fillId="3" borderId="0" applyNumberFormat="0" applyBorder="0" applyAlignment="0" applyProtection="0"/>
  </cellStyleXfs>
  <cellXfs count="138">
    <xf numFmtId="0" fontId="0" fillId="0" borderId="0" xfId="0"/>
    <xf numFmtId="3" fontId="19" fillId="0" borderId="1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0" fontId="19" fillId="0" borderId="0" xfId="0" applyFont="1" applyFill="1" applyBorder="1" applyAlignment="1">
      <alignment vertical="top" wrapText="1"/>
    </xf>
    <xf numFmtId="4" fontId="19" fillId="15" borderId="10" xfId="23" applyNumberFormat="1" applyFont="1" applyFill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4" fontId="18" fillId="16" borderId="10" xfId="0" applyNumberFormat="1" applyFont="1" applyFill="1" applyBorder="1" applyAlignment="1">
      <alignment horizontal="center" vertical="center" wrapText="1"/>
    </xf>
    <xf numFmtId="4" fontId="18" fillId="17" borderId="10" xfId="0" applyNumberFormat="1" applyFont="1" applyFill="1" applyBorder="1" applyAlignment="1">
      <alignment horizontal="center" vertical="center" wrapText="1"/>
    </xf>
    <xf numFmtId="3" fontId="19" fillId="17" borderId="10" xfId="0" applyNumberFormat="1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center" vertical="center" wrapText="1"/>
    </xf>
    <xf numFmtId="3" fontId="18" fillId="17" borderId="12" xfId="0" applyNumberFormat="1" applyFont="1" applyFill="1" applyBorder="1" applyAlignment="1">
      <alignment horizontal="center" vertical="center" wrapText="1"/>
    </xf>
    <xf numFmtId="3" fontId="19" fillId="17" borderId="11" xfId="0" applyNumberFormat="1" applyFont="1" applyFill="1" applyBorder="1" applyAlignment="1">
      <alignment horizontal="center" vertical="center" wrapText="1"/>
    </xf>
    <xf numFmtId="3" fontId="19" fillId="0" borderId="12" xfId="0" applyNumberFormat="1" applyFont="1" applyFill="1" applyBorder="1" applyAlignment="1">
      <alignment horizontal="center" vertical="center" wrapText="1"/>
    </xf>
    <xf numFmtId="3" fontId="18" fillId="17" borderId="10" xfId="0" applyNumberFormat="1" applyFont="1" applyFill="1" applyBorder="1" applyAlignment="1">
      <alignment horizontal="center" vertical="center" wrapText="1"/>
    </xf>
    <xf numFmtId="3" fontId="18" fillId="17" borderId="10" xfId="0" applyNumberFormat="1" applyFont="1" applyFill="1" applyBorder="1" applyAlignment="1">
      <alignment horizontal="left" vertical="center" wrapText="1"/>
    </xf>
    <xf numFmtId="0" fontId="18" fillId="15" borderId="12" xfId="0" applyFont="1" applyFill="1" applyBorder="1" applyAlignment="1">
      <alignment horizontal="left" vertical="center" wrapText="1"/>
    </xf>
    <xf numFmtId="3" fontId="18" fillId="16" borderId="12" xfId="0" applyNumberFormat="1" applyFont="1" applyFill="1" applyBorder="1" applyAlignment="1">
      <alignment horizontal="left" vertical="center" wrapText="1"/>
    </xf>
    <xf numFmtId="3" fontId="18" fillId="0" borderId="12" xfId="0" applyNumberFormat="1" applyFont="1" applyFill="1" applyBorder="1" applyAlignment="1">
      <alignment horizontal="left" vertical="center" wrapText="1"/>
    </xf>
    <xf numFmtId="3" fontId="18" fillId="17" borderId="12" xfId="0" applyNumberFormat="1" applyFont="1" applyFill="1" applyBorder="1" applyAlignment="1">
      <alignment horizontal="left" vertical="center" wrapText="1"/>
    </xf>
    <xf numFmtId="3" fontId="22" fillId="17" borderId="11" xfId="0" applyNumberFormat="1" applyFont="1" applyFill="1" applyBorder="1" applyAlignment="1">
      <alignment horizontal="center" vertical="center" wrapText="1"/>
    </xf>
    <xf numFmtId="3" fontId="18" fillId="0" borderId="1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 wrapText="1"/>
    </xf>
    <xf numFmtId="4" fontId="18" fillId="0" borderId="10" xfId="0" applyNumberFormat="1" applyFont="1" applyFill="1" applyBorder="1" applyAlignment="1">
      <alignment horizontal="center" vertical="center" wrapText="1"/>
    </xf>
    <xf numFmtId="4" fontId="20" fillId="17" borderId="10" xfId="0" applyNumberFormat="1" applyFont="1" applyFill="1" applyBorder="1" applyAlignment="1">
      <alignment horizontal="center" vertical="center" wrapText="1"/>
    </xf>
    <xf numFmtId="4" fontId="24" fillId="17" borderId="10" xfId="0" applyNumberFormat="1" applyFont="1" applyFill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 wrapText="1"/>
    </xf>
    <xf numFmtId="4" fontId="20" fillId="16" borderId="10" xfId="0" applyNumberFormat="1" applyFont="1" applyFill="1" applyBorder="1" applyAlignment="1">
      <alignment horizontal="center" vertical="center" wrapText="1"/>
    </xf>
    <xf numFmtId="4" fontId="24" fillId="16" borderId="10" xfId="0" applyNumberFormat="1" applyFont="1" applyFill="1" applyBorder="1" applyAlignment="1">
      <alignment horizontal="center" vertical="center" wrapText="1"/>
    </xf>
    <xf numFmtId="3" fontId="18" fillId="0" borderId="12" xfId="0" applyNumberFormat="1" applyFont="1" applyBorder="1" applyAlignment="1">
      <alignment horizontal="left" vertical="center" wrapText="1"/>
    </xf>
    <xf numFmtId="4" fontId="20" fillId="17" borderId="12" xfId="0" applyNumberFormat="1" applyFont="1" applyFill="1" applyBorder="1" applyAlignment="1">
      <alignment horizontal="center" vertical="center" wrapText="1"/>
    </xf>
    <xf numFmtId="4" fontId="18" fillId="16" borderId="12" xfId="0" applyNumberFormat="1" applyFont="1" applyFill="1" applyBorder="1" applyAlignment="1">
      <alignment horizontal="center" vertical="center" wrapText="1"/>
    </xf>
    <xf numFmtId="4" fontId="18" fillId="17" borderId="12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center" vertical="center" wrapText="1"/>
    </xf>
    <xf numFmtId="3" fontId="18" fillId="18" borderId="12" xfId="0" applyNumberFormat="1" applyFont="1" applyFill="1" applyBorder="1" applyAlignment="1">
      <alignment horizontal="left" vertical="center" wrapText="1"/>
    </xf>
    <xf numFmtId="4" fontId="18" fillId="18" borderId="10" xfId="0" applyNumberFormat="1" applyFont="1" applyFill="1" applyBorder="1" applyAlignment="1">
      <alignment horizontal="center" vertical="center" wrapText="1"/>
    </xf>
    <xf numFmtId="3" fontId="18" fillId="18" borderId="12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left" vertical="center" wrapText="1"/>
    </xf>
    <xf numFmtId="4" fontId="24" fillId="18" borderId="12" xfId="0" applyNumberFormat="1" applyFont="1" applyFill="1" applyBorder="1" applyAlignment="1">
      <alignment horizontal="center" vertical="center" wrapText="1"/>
    </xf>
    <xf numFmtId="4" fontId="24" fillId="0" borderId="10" xfId="0" applyNumberFormat="1" applyFont="1" applyFill="1" applyBorder="1" applyAlignment="1">
      <alignment horizontal="left" vertical="center" wrapText="1"/>
    </xf>
    <xf numFmtId="4" fontId="24" fillId="17" borderId="12" xfId="0" applyNumberFormat="1" applyFont="1" applyFill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left" vertical="center" wrapText="1"/>
    </xf>
    <xf numFmtId="4" fontId="24" fillId="16" borderId="12" xfId="0" applyNumberFormat="1" applyFont="1" applyFill="1" applyBorder="1" applyAlignment="1">
      <alignment horizontal="center" vertical="center" wrapText="1"/>
    </xf>
    <xf numFmtId="3" fontId="24" fillId="17" borderId="12" xfId="0" applyNumberFormat="1" applyFont="1" applyFill="1" applyBorder="1" applyAlignment="1">
      <alignment horizontal="center" vertical="center" wrapText="1"/>
    </xf>
    <xf numFmtId="3" fontId="24" fillId="16" borderId="12" xfId="0" applyNumberFormat="1" applyFont="1" applyFill="1" applyBorder="1" applyAlignment="1">
      <alignment horizontal="center" vertical="center" wrapText="1"/>
    </xf>
    <xf numFmtId="3" fontId="18" fillId="18" borderId="11" xfId="0" applyNumberFormat="1" applyFont="1" applyFill="1" applyBorder="1" applyAlignment="1">
      <alignment horizontal="center" vertical="center" wrapText="1"/>
    </xf>
    <xf numFmtId="4" fontId="27" fillId="0" borderId="0" xfId="0" applyNumberFormat="1" applyFont="1" applyAlignment="1">
      <alignment vertical="top" wrapText="1"/>
    </xf>
    <xf numFmtId="0" fontId="2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" fontId="0" fillId="0" borderId="0" xfId="0" applyNumberFormat="1" applyAlignment="1">
      <alignment vertical="top" wrapText="1"/>
    </xf>
    <xf numFmtId="4" fontId="0" fillId="0" borderId="14" xfId="0" applyNumberForma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2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" fontId="27" fillId="0" borderId="0" xfId="0" applyNumberFormat="1" applyFont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3" fontId="19" fillId="0" borderId="0" xfId="0" applyNumberFormat="1" applyFont="1" applyFill="1" applyBorder="1" applyAlignment="1">
      <alignment vertical="center" wrapText="1"/>
    </xf>
    <xf numFmtId="0" fontId="19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4" fontId="19" fillId="15" borderId="10" xfId="0" applyNumberFormat="1" applyFont="1" applyFill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 wrapText="1"/>
    </xf>
    <xf numFmtId="4" fontId="18" fillId="0" borderId="0" xfId="0" applyNumberFormat="1" applyFont="1" applyFill="1" applyBorder="1" applyAlignment="1">
      <alignment wrapText="1"/>
    </xf>
    <xf numFmtId="4" fontId="19" fillId="0" borderId="0" xfId="0" applyNumberFormat="1" applyFont="1" applyFill="1" applyBorder="1" applyAlignment="1">
      <alignment wrapText="1"/>
    </xf>
    <xf numFmtId="4" fontId="20" fillId="0" borderId="1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 shrinkToFit="1"/>
    </xf>
    <xf numFmtId="3" fontId="26" fillId="0" borderId="10" xfId="0" applyNumberFormat="1" applyFont="1" applyFill="1" applyBorder="1" applyAlignment="1">
      <alignment horizontal="center" vertical="center" wrapText="1" shrinkToFit="1"/>
    </xf>
    <xf numFmtId="3" fontId="19" fillId="0" borderId="10" xfId="0" applyNumberFormat="1" applyFont="1" applyFill="1" applyBorder="1" applyAlignment="1">
      <alignment vertical="center" wrapText="1" shrinkToFit="1"/>
    </xf>
    <xf numFmtId="0" fontId="19" fillId="18" borderId="12" xfId="0" applyFont="1" applyFill="1" applyBorder="1" applyAlignment="1">
      <alignment vertical="center" wrapText="1" shrinkToFit="1"/>
    </xf>
    <xf numFmtId="0" fontId="19" fillId="0" borderId="10" xfId="0" applyFont="1" applyFill="1" applyBorder="1" applyAlignment="1">
      <alignment vertical="center" wrapText="1" shrinkToFit="1"/>
    </xf>
    <xf numFmtId="0" fontId="19" fillId="17" borderId="12" xfId="0" applyFont="1" applyFill="1" applyBorder="1" applyAlignment="1">
      <alignment vertical="center" wrapText="1" shrinkToFit="1"/>
    </xf>
    <xf numFmtId="0" fontId="19" fillId="0" borderId="12" xfId="0" applyFont="1" applyFill="1" applyBorder="1" applyAlignment="1">
      <alignment vertical="center" wrapText="1" shrinkToFit="1"/>
    </xf>
    <xf numFmtId="0" fontId="19" fillId="17" borderId="10" xfId="0" applyFont="1" applyFill="1" applyBorder="1" applyAlignment="1">
      <alignment vertical="center" wrapText="1" shrinkToFit="1"/>
    </xf>
    <xf numFmtId="0" fontId="19" fillId="16" borderId="12" xfId="0" applyFont="1" applyFill="1" applyBorder="1" applyAlignment="1">
      <alignment vertical="center" wrapText="1" shrinkToFit="1"/>
    </xf>
    <xf numFmtId="4" fontId="19" fillId="0" borderId="12" xfId="0" applyNumberFormat="1" applyFont="1" applyFill="1" applyBorder="1" applyAlignment="1">
      <alignment vertical="center" wrapText="1" shrinkToFit="1"/>
    </xf>
    <xf numFmtId="4" fontId="19" fillId="0" borderId="12" xfId="0" applyNumberFormat="1" applyFont="1" applyFill="1" applyBorder="1" applyAlignment="1">
      <alignment horizontal="center" vertical="center" wrapText="1" shrinkToFit="1"/>
    </xf>
    <xf numFmtId="0" fontId="29" fillId="0" borderId="10" xfId="0" applyFont="1" applyFill="1" applyBorder="1" applyAlignment="1">
      <alignment vertical="center" wrapText="1" shrinkToFit="1"/>
    </xf>
    <xf numFmtId="4" fontId="28" fillId="16" borderId="10" xfId="0" applyNumberFormat="1" applyFont="1" applyFill="1" applyBorder="1" applyAlignment="1">
      <alignment horizontal="center" vertical="center" wrapText="1"/>
    </xf>
    <xf numFmtId="3" fontId="19" fillId="0" borderId="13" xfId="0" applyNumberFormat="1" applyFont="1" applyFill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left" vertical="center" wrapText="1"/>
    </xf>
    <xf numFmtId="4" fontId="28" fillId="19" borderId="12" xfId="0" applyNumberFormat="1" applyFont="1" applyFill="1" applyBorder="1" applyAlignment="1">
      <alignment horizontal="center" vertical="center" wrapText="1"/>
    </xf>
    <xf numFmtId="3" fontId="19" fillId="0" borderId="17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 wrapText="1"/>
    </xf>
    <xf numFmtId="3" fontId="2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2" fillId="0" borderId="12" xfId="0" applyFont="1" applyFill="1" applyBorder="1" applyAlignment="1">
      <alignment horizontal="center" vertical="center" wrapText="1" shrinkToFit="1"/>
    </xf>
    <xf numFmtId="0" fontId="22" fillId="0" borderId="32" xfId="0" applyFont="1" applyFill="1" applyBorder="1" applyAlignment="1">
      <alignment horizontal="center" vertical="center" wrapText="1" shrinkToFit="1"/>
    </xf>
    <xf numFmtId="0" fontId="22" fillId="0" borderId="33" xfId="0" applyFont="1" applyFill="1" applyBorder="1" applyAlignment="1">
      <alignment horizontal="center" vertical="center" wrapText="1" shrinkToFit="1"/>
    </xf>
    <xf numFmtId="0" fontId="25" fillId="0" borderId="25" xfId="0" applyFont="1" applyBorder="1" applyAlignment="1">
      <alignment horizontal="center" vertical="center" textRotation="90" wrapText="1"/>
    </xf>
    <xf numFmtId="0" fontId="25" fillId="0" borderId="17" xfId="0" applyFont="1" applyBorder="1" applyAlignment="1">
      <alignment horizontal="center" vertical="center" textRotation="90" wrapText="1"/>
    </xf>
    <xf numFmtId="0" fontId="25" fillId="0" borderId="26" xfId="0" applyFont="1" applyBorder="1" applyAlignment="1">
      <alignment horizontal="center" vertical="center" textRotation="90" wrapText="1"/>
    </xf>
    <xf numFmtId="0" fontId="25" fillId="0" borderId="23" xfId="0" applyFont="1" applyBorder="1" applyAlignment="1">
      <alignment horizontal="center" vertical="center" textRotation="90" wrapText="1"/>
    </xf>
    <xf numFmtId="0" fontId="25" fillId="0" borderId="27" xfId="0" applyFont="1" applyBorder="1" applyAlignment="1">
      <alignment horizontal="center" vertical="center" textRotation="90" wrapText="1"/>
    </xf>
    <xf numFmtId="0" fontId="25" fillId="0" borderId="20" xfId="0" applyFont="1" applyBorder="1" applyAlignment="1">
      <alignment horizontal="center" vertical="center" textRotation="90" wrapText="1"/>
    </xf>
    <xf numFmtId="4" fontId="22" fillId="0" borderId="12" xfId="0" applyNumberFormat="1" applyFont="1" applyFill="1" applyBorder="1" applyAlignment="1">
      <alignment horizontal="center" vertical="center" textRotation="90" wrapText="1"/>
    </xf>
    <xf numFmtId="4" fontId="22" fillId="0" borderId="32" xfId="0" applyNumberFormat="1" applyFont="1" applyFill="1" applyBorder="1" applyAlignment="1">
      <alignment horizontal="center" vertical="center" textRotation="90" wrapText="1"/>
    </xf>
    <xf numFmtId="4" fontId="22" fillId="0" borderId="33" xfId="0" applyNumberFormat="1" applyFont="1" applyFill="1" applyBorder="1" applyAlignment="1">
      <alignment horizontal="center" vertical="center" textRotation="90" wrapText="1"/>
    </xf>
    <xf numFmtId="4" fontId="22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wrapText="1"/>
    </xf>
    <xf numFmtId="0" fontId="25" fillId="0" borderId="25" xfId="0" applyFont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23" fillId="16" borderId="28" xfId="0" applyFont="1" applyFill="1" applyBorder="1" applyAlignment="1">
      <alignment horizontal="left" vertical="center" wrapText="1"/>
    </xf>
    <xf numFmtId="0" fontId="23" fillId="16" borderId="29" xfId="0" applyFont="1" applyFill="1" applyBorder="1" applyAlignment="1">
      <alignment horizontal="left" vertical="center" wrapText="1"/>
    </xf>
    <xf numFmtId="0" fontId="23" fillId="16" borderId="30" xfId="0" applyFont="1" applyFill="1" applyBorder="1" applyAlignment="1">
      <alignment horizontal="left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vertical="center" wrapText="1"/>
    </xf>
    <xf numFmtId="0" fontId="0" fillId="0" borderId="29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23" fillId="0" borderId="28" xfId="0" applyFont="1" applyBorder="1" applyAlignment="1">
      <alignment horizontal="left" vertical="center" wrapText="1"/>
    </xf>
    <xf numFmtId="3" fontId="19" fillId="0" borderId="18" xfId="0" applyNumberFormat="1" applyFont="1" applyFill="1" applyBorder="1" applyAlignment="1">
      <alignment horizontal="center" vertical="center" wrapText="1"/>
    </xf>
    <xf numFmtId="3" fontId="19" fillId="0" borderId="17" xfId="0" applyNumberFormat="1" applyFont="1" applyFill="1" applyBorder="1" applyAlignment="1">
      <alignment horizontal="center" vertical="center" wrapText="1"/>
    </xf>
    <xf numFmtId="3" fontId="19" fillId="0" borderId="19" xfId="0" applyNumberFormat="1" applyFont="1" applyFill="1" applyBorder="1" applyAlignment="1">
      <alignment horizontal="center" vertical="center" wrapText="1"/>
    </xf>
    <xf numFmtId="3" fontId="19" fillId="0" borderId="20" xfId="0" applyNumberFormat="1" applyFont="1" applyFill="1" applyBorder="1" applyAlignment="1">
      <alignment horizontal="center" vertical="center" wrapText="1"/>
    </xf>
    <xf numFmtId="3" fontId="19" fillId="0" borderId="21" xfId="0" applyNumberFormat="1" applyFont="1" applyFill="1" applyBorder="1" applyAlignment="1">
      <alignment horizontal="center" vertical="center" wrapText="1"/>
    </xf>
    <xf numFmtId="3" fontId="19" fillId="0" borderId="22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3" fontId="19" fillId="0" borderId="23" xfId="0" applyNumberFormat="1" applyFont="1" applyFill="1" applyBorder="1" applyAlignment="1">
      <alignment horizontal="center" vertical="center" wrapText="1"/>
    </xf>
    <xf numFmtId="3" fontId="19" fillId="0" borderId="24" xfId="0" applyNumberFormat="1" applyFont="1" applyFill="1" applyBorder="1" applyAlignment="1">
      <alignment horizontal="center" vertical="center" wrapText="1"/>
    </xf>
    <xf numFmtId="4" fontId="22" fillId="0" borderId="25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wrapText="1"/>
    </xf>
    <xf numFmtId="0" fontId="0" fillId="0" borderId="23" xfId="0" applyBorder="1" applyAlignment="1">
      <alignment wrapText="1"/>
    </xf>
    <xf numFmtId="0" fontId="23" fillId="16" borderId="27" xfId="0" applyFont="1" applyFill="1" applyBorder="1" applyAlignment="1">
      <alignment horizontal="left" vertical="center" wrapText="1"/>
    </xf>
    <xf numFmtId="0" fontId="0" fillId="0" borderId="19" xfId="0" applyFont="1" applyBorder="1" applyAlignment="1">
      <alignment wrapText="1"/>
    </xf>
    <xf numFmtId="0" fontId="0" fillId="0" borderId="20" xfId="0" applyFont="1" applyBorder="1" applyAlignment="1">
      <alignment wrapText="1"/>
    </xf>
    <xf numFmtId="3" fontId="19" fillId="0" borderId="31" xfId="0" applyNumberFormat="1" applyFont="1" applyFill="1" applyBorder="1" applyAlignment="1">
      <alignment horizontal="center" vertical="center" wrapText="1"/>
    </xf>
    <xf numFmtId="3" fontId="19" fillId="0" borderId="29" xfId="0" applyNumberFormat="1" applyFont="1" applyFill="1" applyBorder="1" applyAlignment="1">
      <alignment horizontal="center" vertical="center" wrapText="1"/>
    </xf>
    <xf numFmtId="3" fontId="19" fillId="0" borderId="30" xfId="0" applyNumberFormat="1" applyFont="1" applyFill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 [0]" xfId="23" builtinId="6"/>
    <cellStyle name="Хороший" xfId="2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7"/>
    <pageSetUpPr fitToPage="1"/>
  </sheetPr>
  <dimension ref="A1:S43"/>
  <sheetViews>
    <sheetView tabSelected="1" topLeftCell="A4" zoomScale="70" zoomScaleNormal="70" zoomScaleSheetLayoutView="75" workbookViewId="0">
      <pane xSplit="3" ySplit="4" topLeftCell="D8" activePane="bottomRight" state="frozen"/>
      <selection activeCell="A4" sqref="A4"/>
      <selection pane="topRight" activeCell="D4" sqref="D4"/>
      <selection pane="bottomLeft" activeCell="A7" sqref="A7"/>
      <selection pane="bottomRight" activeCell="R37" sqref="R37"/>
    </sheetView>
  </sheetViews>
  <sheetFormatPr defaultRowHeight="15.75"/>
  <cols>
    <col min="1" max="1" width="8.140625" style="64" customWidth="1"/>
    <col min="2" max="2" width="53" style="64" customWidth="1"/>
    <col min="3" max="3" width="13.42578125" style="64" customWidth="1"/>
    <col min="4" max="5" width="16" style="69" customWidth="1"/>
    <col min="6" max="6" width="15.5703125" style="70" customWidth="1"/>
    <col min="7" max="7" width="17" style="70" customWidth="1"/>
    <col min="8" max="8" width="15.7109375" style="70" customWidth="1"/>
    <col min="9" max="9" width="15" style="70" customWidth="1"/>
    <col min="10" max="10" width="15.7109375" style="70" customWidth="1"/>
    <col min="11" max="11" width="16.28515625" style="70" customWidth="1"/>
    <col min="12" max="12" width="14.7109375" style="70" customWidth="1"/>
    <col min="13" max="13" width="15.5703125" style="70" customWidth="1"/>
    <col min="14" max="14" width="9.5703125" style="70" customWidth="1"/>
    <col min="15" max="15" width="11.5703125" style="70" customWidth="1"/>
    <col min="16" max="16" width="44.85546875" style="72" customWidth="1"/>
    <col min="17" max="17" width="15" style="44" customWidth="1"/>
    <col min="18" max="18" width="15.7109375" style="44" customWidth="1"/>
    <col min="19" max="19" width="9.28515625" style="44" customWidth="1"/>
    <col min="20" max="16384" width="9.140625" style="65"/>
  </cols>
  <sheetData>
    <row r="1" spans="1:19" ht="18.75" customHeight="1"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24"/>
      <c r="O1" s="24"/>
      <c r="R1" s="44" t="s">
        <v>36</v>
      </c>
    </row>
    <row r="2" spans="1:19" ht="22.5" customHeight="1">
      <c r="B2" s="90" t="s">
        <v>82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1:19" s="66" customFormat="1" ht="20.25" customHeight="1">
      <c r="A3" s="115" t="s">
        <v>0</v>
      </c>
      <c r="B3" s="115" t="s">
        <v>28</v>
      </c>
      <c r="C3" s="115" t="s">
        <v>29</v>
      </c>
      <c r="D3" s="104" t="s">
        <v>3</v>
      </c>
      <c r="E3" s="105"/>
      <c r="F3" s="105"/>
      <c r="G3" s="105"/>
      <c r="H3" s="105"/>
      <c r="I3" s="105"/>
      <c r="J3" s="105"/>
      <c r="K3" s="105"/>
      <c r="L3" s="105"/>
      <c r="M3" s="105"/>
      <c r="N3" s="95" t="s">
        <v>35</v>
      </c>
      <c r="O3" s="96"/>
      <c r="P3" s="92" t="s">
        <v>31</v>
      </c>
      <c r="Q3" s="101" t="s">
        <v>32</v>
      </c>
      <c r="R3" s="101" t="s">
        <v>33</v>
      </c>
      <c r="S3" s="101" t="s">
        <v>34</v>
      </c>
    </row>
    <row r="4" spans="1:19" s="66" customFormat="1" ht="56.25" customHeight="1">
      <c r="A4" s="115"/>
      <c r="B4" s="115"/>
      <c r="C4" s="115"/>
      <c r="D4" s="129" t="s">
        <v>5</v>
      </c>
      <c r="E4" s="108"/>
      <c r="F4" s="106" t="s">
        <v>4</v>
      </c>
      <c r="G4" s="107"/>
      <c r="H4" s="107"/>
      <c r="I4" s="107"/>
      <c r="J4" s="107"/>
      <c r="K4" s="107"/>
      <c r="L4" s="107"/>
      <c r="M4" s="108"/>
      <c r="N4" s="97"/>
      <c r="O4" s="98"/>
      <c r="P4" s="93"/>
      <c r="Q4" s="102"/>
      <c r="R4" s="102"/>
      <c r="S4" s="102"/>
    </row>
    <row r="5" spans="1:19" s="66" customFormat="1" ht="49.5" hidden="1" customHeight="1">
      <c r="A5" s="116"/>
      <c r="B5" s="116"/>
      <c r="C5" s="116"/>
      <c r="D5" s="130"/>
      <c r="E5" s="131"/>
      <c r="F5" s="109"/>
      <c r="G5" s="110"/>
      <c r="H5" s="110"/>
      <c r="I5" s="110"/>
      <c r="J5" s="110"/>
      <c r="K5" s="110"/>
      <c r="L5" s="110"/>
      <c r="M5" s="111"/>
      <c r="N5" s="97"/>
      <c r="O5" s="98"/>
      <c r="P5" s="93"/>
      <c r="Q5" s="102"/>
      <c r="R5" s="102"/>
      <c r="S5" s="102"/>
    </row>
    <row r="6" spans="1:19" s="66" customFormat="1" ht="51.75" customHeight="1">
      <c r="A6" s="116"/>
      <c r="B6" s="116"/>
      <c r="C6" s="116"/>
      <c r="D6" s="109"/>
      <c r="E6" s="111"/>
      <c r="F6" s="104" t="s">
        <v>1</v>
      </c>
      <c r="G6" s="105"/>
      <c r="H6" s="104" t="s">
        <v>2</v>
      </c>
      <c r="I6" s="105"/>
      <c r="J6" s="104" t="s">
        <v>37</v>
      </c>
      <c r="K6" s="105"/>
      <c r="L6" s="104" t="s">
        <v>38</v>
      </c>
      <c r="M6" s="105"/>
      <c r="N6" s="99"/>
      <c r="O6" s="100"/>
      <c r="P6" s="93"/>
      <c r="Q6" s="102"/>
      <c r="R6" s="102"/>
      <c r="S6" s="102"/>
    </row>
    <row r="7" spans="1:19" s="37" customFormat="1" ht="21" hidden="1" customHeight="1">
      <c r="A7" s="116"/>
      <c r="B7" s="116"/>
      <c r="C7" s="116"/>
      <c r="D7" s="36" t="s">
        <v>30</v>
      </c>
      <c r="E7" s="36" t="s">
        <v>27</v>
      </c>
      <c r="F7" s="36" t="s">
        <v>30</v>
      </c>
      <c r="G7" s="36" t="s">
        <v>27</v>
      </c>
      <c r="H7" s="36" t="s">
        <v>30</v>
      </c>
      <c r="I7" s="36" t="s">
        <v>27</v>
      </c>
      <c r="J7" s="36" t="s">
        <v>30</v>
      </c>
      <c r="K7" s="36" t="s">
        <v>27</v>
      </c>
      <c r="L7" s="36" t="s">
        <v>30</v>
      </c>
      <c r="M7" s="36" t="s">
        <v>27</v>
      </c>
      <c r="N7" s="36" t="s">
        <v>30</v>
      </c>
      <c r="O7" s="36" t="s">
        <v>27</v>
      </c>
      <c r="P7" s="94"/>
      <c r="Q7" s="103"/>
      <c r="R7" s="103"/>
      <c r="S7" s="103"/>
    </row>
    <row r="8" spans="1:19" s="40" customFormat="1" ht="16.5" customHeight="1">
      <c r="A8" s="38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9">
        <v>11</v>
      </c>
      <c r="L8" s="39">
        <v>12</v>
      </c>
      <c r="M8" s="39">
        <v>13</v>
      </c>
      <c r="N8" s="39">
        <v>14</v>
      </c>
      <c r="O8" s="39">
        <v>15</v>
      </c>
      <c r="P8" s="73">
        <v>16</v>
      </c>
      <c r="Q8" s="39">
        <v>17</v>
      </c>
      <c r="R8" s="39">
        <v>18</v>
      </c>
      <c r="S8" s="39">
        <v>19</v>
      </c>
    </row>
    <row r="9" spans="1:19" s="2" customFormat="1" ht="16.5" customHeight="1">
      <c r="A9" s="12"/>
      <c r="B9" s="15"/>
      <c r="C9" s="15"/>
      <c r="D9" s="23"/>
      <c r="E9" s="23"/>
      <c r="F9" s="1"/>
      <c r="G9" s="1"/>
      <c r="H9" s="1"/>
      <c r="I9" s="1"/>
      <c r="J9" s="1"/>
      <c r="K9" s="1"/>
      <c r="L9" s="1"/>
      <c r="M9" s="1"/>
      <c r="N9" s="1"/>
      <c r="O9" s="1"/>
      <c r="P9" s="74"/>
      <c r="Q9" s="7"/>
      <c r="R9" s="7"/>
      <c r="S9" s="7"/>
    </row>
    <row r="10" spans="1:19" s="5" customFormat="1" ht="115.5" customHeight="1">
      <c r="A10" s="52" t="s">
        <v>6</v>
      </c>
      <c r="B10" s="41" t="s">
        <v>60</v>
      </c>
      <c r="C10" s="43" t="s">
        <v>83</v>
      </c>
      <c r="D10" s="42">
        <f>F10+H10+J10+L10</f>
        <v>677135.8</v>
      </c>
      <c r="E10" s="42">
        <f>G10+I10+K10+M10</f>
        <v>670659.88000000012</v>
      </c>
      <c r="F10" s="42">
        <f t="shared" ref="F10:M10" si="0">F12+F19+F27+F31+F38</f>
        <v>48728.21</v>
      </c>
      <c r="G10" s="42">
        <f t="shared" si="0"/>
        <v>48728.21</v>
      </c>
      <c r="H10" s="42">
        <f t="shared" si="0"/>
        <v>435313.84</v>
      </c>
      <c r="I10" s="42">
        <f t="shared" si="0"/>
        <v>434981</v>
      </c>
      <c r="J10" s="42">
        <f t="shared" si="0"/>
        <v>177871.98</v>
      </c>
      <c r="K10" s="42">
        <f t="shared" si="0"/>
        <v>173358.65000000002</v>
      </c>
      <c r="L10" s="42">
        <f t="shared" si="0"/>
        <v>15221.77</v>
      </c>
      <c r="M10" s="42">
        <f t="shared" si="0"/>
        <v>13592.02</v>
      </c>
      <c r="N10" s="42">
        <f>E10/D10*100</f>
        <v>99.043630539103106</v>
      </c>
      <c r="O10" s="42"/>
      <c r="P10" s="75" t="s">
        <v>50</v>
      </c>
      <c r="Q10" s="45">
        <v>92</v>
      </c>
      <c r="R10" s="45">
        <v>92</v>
      </c>
      <c r="S10" s="45">
        <f>R10/Q10*100</f>
        <v>100</v>
      </c>
    </row>
    <row r="11" spans="1:19" ht="18.75" customHeight="1">
      <c r="A11" s="119" t="s">
        <v>7</v>
      </c>
      <c r="B11" s="117"/>
      <c r="C11" s="118"/>
      <c r="D11" s="25"/>
      <c r="E11" s="25"/>
      <c r="F11" s="7"/>
      <c r="G11" s="7"/>
      <c r="H11" s="7"/>
      <c r="I11" s="7"/>
      <c r="J11" s="7"/>
      <c r="K11" s="7"/>
      <c r="L11" s="7"/>
      <c r="M11" s="7"/>
      <c r="N11" s="7"/>
      <c r="O11" s="7"/>
      <c r="P11" s="76"/>
      <c r="Q11" s="46"/>
      <c r="R11" s="46"/>
      <c r="S11" s="46"/>
    </row>
    <row r="12" spans="1:19" s="5" customFormat="1" ht="116.25" customHeight="1">
      <c r="A12" s="22" t="s">
        <v>8</v>
      </c>
      <c r="B12" s="21" t="s">
        <v>23</v>
      </c>
      <c r="C12" s="13" t="s">
        <v>84</v>
      </c>
      <c r="D12" s="10">
        <f>F12+H12+J12+L12</f>
        <v>127073.50000000001</v>
      </c>
      <c r="E12" s="10">
        <f>G12+I12+K12+M12</f>
        <v>125563.06</v>
      </c>
      <c r="F12" s="26">
        <f t="shared" ref="F12:M12" si="1">F14+F16+F18</f>
        <v>0</v>
      </c>
      <c r="G12" s="26">
        <f t="shared" si="1"/>
        <v>0</v>
      </c>
      <c r="H12" s="26">
        <f t="shared" si="1"/>
        <v>69395.600000000006</v>
      </c>
      <c r="I12" s="26">
        <f t="shared" si="1"/>
        <v>69395.22</v>
      </c>
      <c r="J12" s="10">
        <f t="shared" si="1"/>
        <v>51319.05</v>
      </c>
      <c r="K12" s="10">
        <f t="shared" si="1"/>
        <v>50446.770000000004</v>
      </c>
      <c r="L12" s="26">
        <f t="shared" si="1"/>
        <v>6358.85</v>
      </c>
      <c r="M12" s="26">
        <f t="shared" si="1"/>
        <v>5721.07</v>
      </c>
      <c r="N12" s="26">
        <f>E12/D12*100</f>
        <v>98.811365076117355</v>
      </c>
      <c r="O12" s="33"/>
      <c r="P12" s="77" t="s">
        <v>49</v>
      </c>
      <c r="Q12" s="47">
        <v>71.89</v>
      </c>
      <c r="R12" s="47">
        <v>71.89</v>
      </c>
      <c r="S12" s="47">
        <f>R12/Q12*100</f>
        <v>100</v>
      </c>
    </row>
    <row r="13" spans="1:19" s="5" customFormat="1" ht="21.75" customHeight="1">
      <c r="A13" s="119" t="s">
        <v>15</v>
      </c>
      <c r="B13" s="117"/>
      <c r="C13" s="118"/>
      <c r="D13" s="8"/>
      <c r="E13" s="8"/>
      <c r="F13" s="4"/>
      <c r="G13" s="4"/>
      <c r="H13" s="4"/>
      <c r="I13" s="4"/>
      <c r="J13" s="6"/>
      <c r="K13" s="6"/>
      <c r="L13" s="67"/>
      <c r="M13" s="67"/>
      <c r="N13" s="67"/>
      <c r="O13" s="67"/>
      <c r="P13" s="76"/>
      <c r="Q13" s="48"/>
      <c r="R13" s="48"/>
      <c r="S13" s="48"/>
    </row>
    <row r="14" spans="1:19" ht="97.5" customHeight="1">
      <c r="A14" s="12" t="s">
        <v>9</v>
      </c>
      <c r="B14" s="20" t="s">
        <v>24</v>
      </c>
      <c r="C14" s="23" t="s">
        <v>84</v>
      </c>
      <c r="D14" s="8">
        <f t="shared" ref="D14:E19" si="2">F14+H14+J14+L14</f>
        <v>57767.24</v>
      </c>
      <c r="E14" s="28">
        <f t="shared" si="2"/>
        <v>56256.800000000003</v>
      </c>
      <c r="F14" s="29">
        <v>0</v>
      </c>
      <c r="G14" s="29">
        <v>0</v>
      </c>
      <c r="H14" s="29">
        <v>153.5</v>
      </c>
      <c r="I14" s="29">
        <v>153.12</v>
      </c>
      <c r="J14" s="7">
        <v>51254.89</v>
      </c>
      <c r="K14" s="7">
        <v>50382.61</v>
      </c>
      <c r="L14" s="29">
        <v>6358.85</v>
      </c>
      <c r="M14" s="29">
        <v>5721.07</v>
      </c>
      <c r="N14" s="9">
        <f>E14/D14*100</f>
        <v>97.38530004203075</v>
      </c>
      <c r="O14" s="34"/>
      <c r="P14" s="82" t="s">
        <v>68</v>
      </c>
      <c r="Q14" s="49">
        <v>100</v>
      </c>
      <c r="R14" s="49">
        <v>100</v>
      </c>
      <c r="S14" s="49">
        <f t="shared" ref="S14:S19" si="3">R14/Q14*100</f>
        <v>100</v>
      </c>
    </row>
    <row r="15" spans="1:19" ht="87.75" customHeight="1">
      <c r="A15" s="135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7"/>
      <c r="P15" s="81" t="s">
        <v>70</v>
      </c>
      <c r="Q15" s="49">
        <v>16.670000000000002</v>
      </c>
      <c r="R15" s="49">
        <v>16.670000000000002</v>
      </c>
      <c r="S15" s="49">
        <f t="shared" si="3"/>
        <v>100</v>
      </c>
    </row>
    <row r="16" spans="1:19" s="5" customFormat="1" ht="130.5" customHeight="1">
      <c r="A16" s="12" t="s">
        <v>10</v>
      </c>
      <c r="B16" s="19" t="s">
        <v>39</v>
      </c>
      <c r="C16" s="23" t="s">
        <v>84</v>
      </c>
      <c r="D16" s="28">
        <f t="shared" si="2"/>
        <v>69306.260000000009</v>
      </c>
      <c r="E16" s="28">
        <f t="shared" si="2"/>
        <v>69306.260000000009</v>
      </c>
      <c r="F16" s="29">
        <v>0</v>
      </c>
      <c r="G16" s="29">
        <v>0</v>
      </c>
      <c r="H16" s="29">
        <v>69242.100000000006</v>
      </c>
      <c r="I16" s="29">
        <v>69242.100000000006</v>
      </c>
      <c r="J16" s="29">
        <v>64.16</v>
      </c>
      <c r="K16" s="29">
        <v>64.16</v>
      </c>
      <c r="L16" s="29">
        <v>0</v>
      </c>
      <c r="M16" s="29">
        <v>0</v>
      </c>
      <c r="N16" s="9">
        <f>E16/D16*100</f>
        <v>100</v>
      </c>
      <c r="O16" s="34"/>
      <c r="P16" s="78" t="s">
        <v>69</v>
      </c>
      <c r="Q16" s="49">
        <v>10</v>
      </c>
      <c r="R16" s="49">
        <v>10</v>
      </c>
      <c r="S16" s="49">
        <f t="shared" si="3"/>
        <v>100</v>
      </c>
    </row>
    <row r="17" spans="1:19" s="5" customFormat="1" ht="83.25" customHeight="1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1"/>
      <c r="P17" s="78" t="s">
        <v>71</v>
      </c>
      <c r="Q17" s="49">
        <v>100</v>
      </c>
      <c r="R17" s="49">
        <v>100</v>
      </c>
      <c r="S17" s="49">
        <f t="shared" si="3"/>
        <v>100</v>
      </c>
    </row>
    <row r="18" spans="1:19" s="5" customFormat="1" ht="114.75" customHeight="1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3"/>
      <c r="P18" s="78" t="s">
        <v>51</v>
      </c>
      <c r="Q18" s="49">
        <v>58.88</v>
      </c>
      <c r="R18" s="49">
        <v>58.88</v>
      </c>
      <c r="S18" s="49">
        <f t="shared" si="3"/>
        <v>100</v>
      </c>
    </row>
    <row r="19" spans="1:19" s="5" customFormat="1" ht="144.75" customHeight="1">
      <c r="A19" s="11" t="s">
        <v>11</v>
      </c>
      <c r="B19" s="17" t="s">
        <v>40</v>
      </c>
      <c r="C19" s="16" t="s">
        <v>84</v>
      </c>
      <c r="D19" s="10">
        <f>F19+H19+J19+L19</f>
        <v>504690.83000000007</v>
      </c>
      <c r="E19" s="10">
        <f t="shared" si="2"/>
        <v>500097.25000000006</v>
      </c>
      <c r="F19" s="26">
        <f t="shared" ref="F19:K19" si="4">F21+F22+F23+F25+F24+F26</f>
        <v>48728.21</v>
      </c>
      <c r="G19" s="26">
        <f t="shared" si="4"/>
        <v>48728.21</v>
      </c>
      <c r="H19" s="10">
        <f t="shared" si="4"/>
        <v>362858.68000000005</v>
      </c>
      <c r="I19" s="10">
        <f t="shared" si="4"/>
        <v>362858.67000000004</v>
      </c>
      <c r="J19" s="26">
        <f t="shared" si="4"/>
        <v>84241.02</v>
      </c>
      <c r="K19" s="26">
        <f t="shared" si="4"/>
        <v>80639.42</v>
      </c>
      <c r="L19" s="26">
        <f>L22+L23+L25</f>
        <v>8862.92</v>
      </c>
      <c r="M19" s="26">
        <f>M22+M23+M25</f>
        <v>7870.95</v>
      </c>
      <c r="N19" s="10">
        <f>E19/D19*100</f>
        <v>99.089822971421924</v>
      </c>
      <c r="O19" s="10"/>
      <c r="P19" s="79" t="s">
        <v>52</v>
      </c>
      <c r="Q19" s="27">
        <v>92</v>
      </c>
      <c r="R19" s="27">
        <v>92</v>
      </c>
      <c r="S19" s="27">
        <f t="shared" si="3"/>
        <v>100</v>
      </c>
    </row>
    <row r="20" spans="1:19" s="5" customFormat="1" ht="19.5" customHeight="1">
      <c r="A20" s="132" t="s">
        <v>15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4"/>
    </row>
    <row r="21" spans="1:19" ht="66" customHeight="1">
      <c r="A21" s="12" t="s">
        <v>16</v>
      </c>
      <c r="B21" s="20" t="s">
        <v>41</v>
      </c>
      <c r="C21" s="23" t="s">
        <v>84</v>
      </c>
      <c r="D21" s="28">
        <f t="shared" ref="D21:E27" si="5">F21+H21+J21+L21</f>
        <v>3727.82</v>
      </c>
      <c r="E21" s="71">
        <f t="shared" si="5"/>
        <v>3727.82</v>
      </c>
      <c r="F21" s="29">
        <v>0</v>
      </c>
      <c r="G21" s="29">
        <v>0</v>
      </c>
      <c r="H21" s="29">
        <v>1863.9</v>
      </c>
      <c r="I21" s="29">
        <v>1863.9</v>
      </c>
      <c r="J21" s="29">
        <v>1863.92</v>
      </c>
      <c r="K21" s="29">
        <v>1863.92</v>
      </c>
      <c r="L21" s="29">
        <v>0</v>
      </c>
      <c r="M21" s="29">
        <v>0</v>
      </c>
      <c r="N21" s="9">
        <f t="shared" ref="N21:N27" si="6">E21/D21*100</f>
        <v>100</v>
      </c>
      <c r="O21" s="34"/>
      <c r="P21" s="78" t="s">
        <v>53</v>
      </c>
      <c r="Q21" s="87">
        <v>73</v>
      </c>
      <c r="R21" s="87">
        <v>73</v>
      </c>
      <c r="S21" s="49">
        <f t="shared" ref="S21:S27" si="7">R21/Q21*100</f>
        <v>100</v>
      </c>
    </row>
    <row r="22" spans="1:19" ht="155.25" customHeight="1">
      <c r="A22" s="12" t="s">
        <v>17</v>
      </c>
      <c r="B22" s="32" t="s">
        <v>42</v>
      </c>
      <c r="C22" s="23" t="s">
        <v>84</v>
      </c>
      <c r="D22" s="28">
        <f t="shared" si="5"/>
        <v>31956.7</v>
      </c>
      <c r="E22" s="71">
        <f t="shared" si="5"/>
        <v>31956.7</v>
      </c>
      <c r="F22" s="29">
        <v>31956.7</v>
      </c>
      <c r="G22" s="29">
        <v>31956.7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9">
        <f t="shared" si="6"/>
        <v>100</v>
      </c>
      <c r="O22" s="34"/>
      <c r="P22" s="80" t="s">
        <v>54</v>
      </c>
      <c r="Q22" s="49">
        <v>1.3</v>
      </c>
      <c r="R22" s="49">
        <v>1.3</v>
      </c>
      <c r="S22" s="49">
        <f t="shared" si="7"/>
        <v>100</v>
      </c>
    </row>
    <row r="23" spans="1:19" ht="108.75" customHeight="1">
      <c r="A23" s="12" t="s">
        <v>18</v>
      </c>
      <c r="B23" s="32" t="s">
        <v>43</v>
      </c>
      <c r="C23" s="23" t="s">
        <v>84</v>
      </c>
      <c r="D23" s="8">
        <f t="shared" si="5"/>
        <v>463117.27999999997</v>
      </c>
      <c r="E23" s="25">
        <f t="shared" si="5"/>
        <v>458523.71</v>
      </c>
      <c r="F23" s="29">
        <v>10919.22</v>
      </c>
      <c r="G23" s="29">
        <v>10919.22</v>
      </c>
      <c r="H23" s="7">
        <v>360958.7</v>
      </c>
      <c r="I23" s="7">
        <v>360958.7</v>
      </c>
      <c r="J23" s="29">
        <v>82376.44</v>
      </c>
      <c r="K23" s="29">
        <v>78774.84</v>
      </c>
      <c r="L23" s="29">
        <v>8862.92</v>
      </c>
      <c r="M23" s="29">
        <v>7870.95</v>
      </c>
      <c r="N23" s="9">
        <f t="shared" si="6"/>
        <v>99.008119498369837</v>
      </c>
      <c r="O23" s="34"/>
      <c r="P23" s="78" t="s">
        <v>72</v>
      </c>
      <c r="Q23" s="49">
        <v>87.1</v>
      </c>
      <c r="R23" s="49">
        <v>87.1</v>
      </c>
      <c r="S23" s="49">
        <f t="shared" si="7"/>
        <v>100</v>
      </c>
    </row>
    <row r="24" spans="1:19" ht="108.75" customHeight="1">
      <c r="A24" s="12"/>
      <c r="B24" s="32" t="s">
        <v>85</v>
      </c>
      <c r="C24" s="23" t="s">
        <v>84</v>
      </c>
      <c r="D24" s="8">
        <f t="shared" si="5"/>
        <v>1804.4</v>
      </c>
      <c r="E24" s="25">
        <f t="shared" si="5"/>
        <v>1804.39</v>
      </c>
      <c r="F24" s="29">
        <v>1767.66</v>
      </c>
      <c r="G24" s="29">
        <v>1767.66</v>
      </c>
      <c r="H24" s="7">
        <v>36.08</v>
      </c>
      <c r="I24" s="7">
        <v>36.07</v>
      </c>
      <c r="J24" s="29">
        <v>0.66</v>
      </c>
      <c r="K24" s="29">
        <v>0.66</v>
      </c>
      <c r="L24" s="29">
        <v>0</v>
      </c>
      <c r="M24" s="29">
        <v>0</v>
      </c>
      <c r="N24" s="9">
        <f t="shared" si="6"/>
        <v>99.999445799157613</v>
      </c>
      <c r="O24" s="34"/>
      <c r="P24" s="78" t="s">
        <v>72</v>
      </c>
      <c r="Q24" s="49">
        <v>87.1</v>
      </c>
      <c r="R24" s="49">
        <v>87.1</v>
      </c>
      <c r="S24" s="49">
        <f t="shared" si="7"/>
        <v>100</v>
      </c>
    </row>
    <row r="25" spans="1:19" ht="146.25" customHeight="1">
      <c r="A25" s="12" t="s">
        <v>61</v>
      </c>
      <c r="B25" s="32" t="s">
        <v>77</v>
      </c>
      <c r="C25" s="23" t="s">
        <v>84</v>
      </c>
      <c r="D25" s="28">
        <f t="shared" si="5"/>
        <v>3720.07</v>
      </c>
      <c r="E25" s="28">
        <f t="shared" si="5"/>
        <v>3720.07</v>
      </c>
      <c r="F25" s="29">
        <v>3720.07</v>
      </c>
      <c r="G25" s="29">
        <v>3720.07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9">
        <f t="shared" si="6"/>
        <v>100</v>
      </c>
      <c r="O25" s="34"/>
      <c r="P25" s="78" t="s">
        <v>73</v>
      </c>
      <c r="Q25" s="49">
        <v>100</v>
      </c>
      <c r="R25" s="49">
        <v>100</v>
      </c>
      <c r="S25" s="49">
        <f t="shared" si="7"/>
        <v>100</v>
      </c>
    </row>
    <row r="26" spans="1:19" ht="146.25" customHeight="1">
      <c r="A26" s="88"/>
      <c r="B26" s="32" t="s">
        <v>86</v>
      </c>
      <c r="C26" s="23" t="s">
        <v>84</v>
      </c>
      <c r="D26" s="28">
        <f t="shared" si="5"/>
        <v>364.56</v>
      </c>
      <c r="E26" s="28">
        <f t="shared" si="5"/>
        <v>364.56</v>
      </c>
      <c r="F26" s="29">
        <v>364.56</v>
      </c>
      <c r="G26" s="29">
        <v>364.56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9">
        <f t="shared" si="6"/>
        <v>100</v>
      </c>
      <c r="O26" s="34"/>
      <c r="P26" s="78" t="s">
        <v>73</v>
      </c>
      <c r="Q26" s="49">
        <v>100</v>
      </c>
      <c r="R26" s="49">
        <v>100</v>
      </c>
      <c r="S26" s="49">
        <f t="shared" si="7"/>
        <v>100</v>
      </c>
    </row>
    <row r="27" spans="1:19" s="3" customFormat="1" ht="103.5" customHeight="1">
      <c r="A27" s="11" t="s">
        <v>12</v>
      </c>
      <c r="B27" s="17" t="s">
        <v>44</v>
      </c>
      <c r="C27" s="16" t="s">
        <v>84</v>
      </c>
      <c r="D27" s="26">
        <f t="shared" si="5"/>
        <v>28847.01</v>
      </c>
      <c r="E27" s="26">
        <f>G27+I27+K27+M27</f>
        <v>28817.73</v>
      </c>
      <c r="F27" s="26">
        <f t="shared" ref="F27:M27" si="8">F29</f>
        <v>0</v>
      </c>
      <c r="G27" s="26">
        <f t="shared" si="8"/>
        <v>0</v>
      </c>
      <c r="H27" s="26">
        <f t="shared" si="8"/>
        <v>0</v>
      </c>
      <c r="I27" s="26">
        <f t="shared" si="8"/>
        <v>0</v>
      </c>
      <c r="J27" s="26">
        <f>J29+J30</f>
        <v>28847.01</v>
      </c>
      <c r="K27" s="26">
        <f>K29+K30</f>
        <v>28817.73</v>
      </c>
      <c r="L27" s="26">
        <f t="shared" si="8"/>
        <v>0</v>
      </c>
      <c r="M27" s="26">
        <f t="shared" si="8"/>
        <v>0</v>
      </c>
      <c r="N27" s="10">
        <f t="shared" si="6"/>
        <v>99.898499012549308</v>
      </c>
      <c r="O27" s="10"/>
      <c r="P27" s="79" t="s">
        <v>55</v>
      </c>
      <c r="Q27" s="47">
        <v>85.15</v>
      </c>
      <c r="R27" s="47">
        <v>85.15</v>
      </c>
      <c r="S27" s="47">
        <f t="shared" si="7"/>
        <v>100</v>
      </c>
    </row>
    <row r="28" spans="1:19" s="3" customFormat="1" ht="23.25" customHeight="1">
      <c r="A28" s="112" t="s">
        <v>15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8"/>
    </row>
    <row r="29" spans="1:19" s="3" customFormat="1" ht="69.75" customHeight="1">
      <c r="A29" s="68" t="s">
        <v>19</v>
      </c>
      <c r="B29" s="18" t="s">
        <v>45</v>
      </c>
      <c r="C29" s="23" t="s">
        <v>84</v>
      </c>
      <c r="D29" s="28">
        <f t="shared" ref="D29:E31" si="9">F29+H29+J29+L29</f>
        <v>28664.16</v>
      </c>
      <c r="E29" s="28">
        <f t="shared" si="9"/>
        <v>28634.880000000001</v>
      </c>
      <c r="F29" s="29">
        <v>0</v>
      </c>
      <c r="G29" s="29">
        <v>0</v>
      </c>
      <c r="H29" s="29">
        <v>0</v>
      </c>
      <c r="I29" s="29">
        <v>0</v>
      </c>
      <c r="J29" s="29">
        <v>28664.16</v>
      </c>
      <c r="K29" s="29">
        <v>28634.880000000001</v>
      </c>
      <c r="L29" s="29"/>
      <c r="M29" s="29"/>
      <c r="N29" s="9">
        <f>E29/D29*100</f>
        <v>99.897851533064284</v>
      </c>
      <c r="O29" s="34"/>
      <c r="P29" s="80" t="s">
        <v>79</v>
      </c>
      <c r="Q29" s="49">
        <v>125</v>
      </c>
      <c r="R29" s="49">
        <v>125</v>
      </c>
      <c r="S29" s="49">
        <f>R29/Q29*100</f>
        <v>100</v>
      </c>
    </row>
    <row r="30" spans="1:19" s="3" customFormat="1" ht="69.75" customHeight="1">
      <c r="A30" s="68" t="s">
        <v>81</v>
      </c>
      <c r="B30" s="18" t="s">
        <v>78</v>
      </c>
      <c r="C30" s="23" t="s">
        <v>84</v>
      </c>
      <c r="D30" s="28">
        <f t="shared" si="9"/>
        <v>182.85</v>
      </c>
      <c r="E30" s="28">
        <f t="shared" si="9"/>
        <v>182.85</v>
      </c>
      <c r="F30" s="29">
        <v>0</v>
      </c>
      <c r="G30" s="29">
        <v>0</v>
      </c>
      <c r="H30" s="29">
        <v>0</v>
      </c>
      <c r="I30" s="29">
        <v>0</v>
      </c>
      <c r="J30" s="29">
        <v>182.85</v>
      </c>
      <c r="K30" s="29">
        <v>182.85</v>
      </c>
      <c r="L30" s="29">
        <v>0</v>
      </c>
      <c r="M30" s="29">
        <v>0</v>
      </c>
      <c r="N30" s="9">
        <f>E30/D30*100</f>
        <v>100</v>
      </c>
      <c r="O30" s="34"/>
      <c r="P30" s="80" t="s">
        <v>80</v>
      </c>
      <c r="Q30" s="49">
        <v>30</v>
      </c>
      <c r="R30" s="49">
        <v>30</v>
      </c>
      <c r="S30" s="49">
        <f>R30/Q30*100</f>
        <v>100</v>
      </c>
    </row>
    <row r="31" spans="1:19" ht="76.5" customHeight="1">
      <c r="A31" s="11" t="s">
        <v>13</v>
      </c>
      <c r="B31" s="16" t="s">
        <v>25</v>
      </c>
      <c r="C31" s="16" t="s">
        <v>84</v>
      </c>
      <c r="D31" s="26">
        <f t="shared" si="9"/>
        <v>3808.5</v>
      </c>
      <c r="E31" s="26">
        <f t="shared" si="9"/>
        <v>3476.0499999999997</v>
      </c>
      <c r="F31" s="26">
        <f t="shared" ref="F31:M31" si="10">F33+F34</f>
        <v>0</v>
      </c>
      <c r="G31" s="26">
        <f t="shared" si="10"/>
        <v>0</v>
      </c>
      <c r="H31" s="26">
        <f t="shared" si="10"/>
        <v>2972.9</v>
      </c>
      <c r="I31" s="26">
        <f t="shared" si="10"/>
        <v>2640.45</v>
      </c>
      <c r="J31" s="26">
        <f t="shared" si="10"/>
        <v>835.59999999999991</v>
      </c>
      <c r="K31" s="26">
        <f t="shared" si="10"/>
        <v>835.59999999999991</v>
      </c>
      <c r="L31" s="26">
        <f t="shared" si="10"/>
        <v>0</v>
      </c>
      <c r="M31" s="26">
        <f t="shared" si="10"/>
        <v>0</v>
      </c>
      <c r="N31" s="10">
        <f>E31/D31*100</f>
        <v>91.270841538663504</v>
      </c>
      <c r="O31" s="10"/>
      <c r="P31" s="79" t="s">
        <v>56</v>
      </c>
      <c r="Q31" s="50">
        <v>350</v>
      </c>
      <c r="R31" s="50">
        <v>350</v>
      </c>
      <c r="S31" s="47">
        <f>R31/Q31*100</f>
        <v>100</v>
      </c>
    </row>
    <row r="32" spans="1:19" ht="19.5" customHeight="1">
      <c r="A32" s="112" t="s">
        <v>15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8"/>
    </row>
    <row r="33" spans="1:19" ht="82.5" customHeight="1">
      <c r="A33" s="12" t="s">
        <v>20</v>
      </c>
      <c r="B33" s="32" t="s">
        <v>46</v>
      </c>
      <c r="C33" s="23" t="s">
        <v>84</v>
      </c>
      <c r="D33" s="30">
        <f t="shared" ref="D33:E38" si="11">F33+H33+J33+L33</f>
        <v>598.03</v>
      </c>
      <c r="E33" s="30">
        <f t="shared" si="11"/>
        <v>598.03</v>
      </c>
      <c r="F33" s="31">
        <v>0</v>
      </c>
      <c r="G33" s="31">
        <v>0</v>
      </c>
      <c r="H33" s="31">
        <v>0</v>
      </c>
      <c r="I33" s="31">
        <v>0</v>
      </c>
      <c r="J33" s="31">
        <v>598.03</v>
      </c>
      <c r="K33" s="31">
        <v>598.03</v>
      </c>
      <c r="L33" s="31">
        <v>0</v>
      </c>
      <c r="M33" s="31">
        <v>0</v>
      </c>
      <c r="N33" s="9">
        <f>E33/D33*100</f>
        <v>100</v>
      </c>
      <c r="O33" s="34"/>
      <c r="P33" s="78" t="s">
        <v>57</v>
      </c>
      <c r="Q33" s="51">
        <v>35</v>
      </c>
      <c r="R33" s="51">
        <v>35</v>
      </c>
      <c r="S33" s="49">
        <f t="shared" ref="S33:S38" si="12">R33/Q33*100</f>
        <v>100</v>
      </c>
    </row>
    <row r="34" spans="1:19" ht="72" customHeight="1">
      <c r="A34" s="12" t="s">
        <v>21</v>
      </c>
      <c r="B34" s="32" t="s">
        <v>47</v>
      </c>
      <c r="C34" s="23" t="s">
        <v>84</v>
      </c>
      <c r="D34" s="30">
        <f t="shared" si="11"/>
        <v>3210.4700000000003</v>
      </c>
      <c r="E34" s="30">
        <f t="shared" si="11"/>
        <v>2878.02</v>
      </c>
      <c r="F34" s="31">
        <v>0</v>
      </c>
      <c r="G34" s="31">
        <v>0</v>
      </c>
      <c r="H34" s="31">
        <v>2972.9</v>
      </c>
      <c r="I34" s="31">
        <v>2640.45</v>
      </c>
      <c r="J34" s="31">
        <v>237.57</v>
      </c>
      <c r="K34" s="31">
        <v>237.57</v>
      </c>
      <c r="L34" s="31">
        <v>0</v>
      </c>
      <c r="M34" s="31">
        <v>0</v>
      </c>
      <c r="N34" s="9">
        <f>E34/D34*100</f>
        <v>89.644818359928607</v>
      </c>
      <c r="O34" s="34"/>
      <c r="P34" s="78" t="s">
        <v>58</v>
      </c>
      <c r="Q34" s="49">
        <v>83.2</v>
      </c>
      <c r="R34" s="49">
        <v>83.2</v>
      </c>
      <c r="S34" s="49">
        <f t="shared" si="12"/>
        <v>100</v>
      </c>
    </row>
    <row r="35" spans="1:19" ht="55.5" customHeight="1">
      <c r="A35" s="124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1"/>
      <c r="P35" s="78" t="s">
        <v>74</v>
      </c>
      <c r="Q35" s="49">
        <v>480</v>
      </c>
      <c r="R35" s="49">
        <v>480</v>
      </c>
      <c r="S35" s="49">
        <f t="shared" si="12"/>
        <v>100</v>
      </c>
    </row>
    <row r="36" spans="1:19" ht="72" customHeight="1">
      <c r="A36" s="125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7"/>
      <c r="P36" s="78" t="s">
        <v>75</v>
      </c>
      <c r="Q36" s="49">
        <v>32</v>
      </c>
      <c r="R36" s="49">
        <v>32</v>
      </c>
      <c r="S36" s="49">
        <f t="shared" si="12"/>
        <v>100</v>
      </c>
    </row>
    <row r="37" spans="1:19" ht="78.75" customHeight="1">
      <c r="A37" s="128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3"/>
      <c r="P37" s="78" t="s">
        <v>76</v>
      </c>
      <c r="Q37" s="49">
        <v>78</v>
      </c>
      <c r="R37" s="49">
        <v>78</v>
      </c>
      <c r="S37" s="49">
        <f t="shared" si="12"/>
        <v>100</v>
      </c>
    </row>
    <row r="38" spans="1:19" ht="66.75" customHeight="1">
      <c r="A38" s="14" t="s">
        <v>14</v>
      </c>
      <c r="B38" s="13" t="s">
        <v>26</v>
      </c>
      <c r="C38" s="13" t="s">
        <v>84</v>
      </c>
      <c r="D38" s="26">
        <f t="shared" si="11"/>
        <v>12715.96</v>
      </c>
      <c r="E38" s="26">
        <f t="shared" si="11"/>
        <v>12705.789999999999</v>
      </c>
      <c r="F38" s="26">
        <f t="shared" ref="F38:M38" si="13">F40</f>
        <v>0</v>
      </c>
      <c r="G38" s="26">
        <f t="shared" si="13"/>
        <v>0</v>
      </c>
      <c r="H38" s="26">
        <f t="shared" si="13"/>
        <v>86.66</v>
      </c>
      <c r="I38" s="26">
        <f t="shared" si="13"/>
        <v>86.66</v>
      </c>
      <c r="J38" s="26">
        <f t="shared" si="13"/>
        <v>12629.3</v>
      </c>
      <c r="K38" s="26">
        <f t="shared" si="13"/>
        <v>12619.13</v>
      </c>
      <c r="L38" s="26">
        <f t="shared" si="13"/>
        <v>0</v>
      </c>
      <c r="M38" s="26">
        <f t="shared" si="13"/>
        <v>0</v>
      </c>
      <c r="N38" s="10">
        <f>E38/D38*100</f>
        <v>99.920021767919991</v>
      </c>
      <c r="O38" s="35"/>
      <c r="P38" s="77" t="s">
        <v>59</v>
      </c>
      <c r="Q38" s="47">
        <v>100</v>
      </c>
      <c r="R38" s="47">
        <v>100</v>
      </c>
      <c r="S38" s="47">
        <f t="shared" si="12"/>
        <v>100</v>
      </c>
    </row>
    <row r="39" spans="1:19" ht="21.75" customHeight="1">
      <c r="A39" s="112" t="s">
        <v>15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4"/>
    </row>
    <row r="40" spans="1:19" ht="49.5" customHeight="1">
      <c r="A40" s="85" t="s">
        <v>22</v>
      </c>
      <c r="B40" s="86" t="s">
        <v>48</v>
      </c>
      <c r="C40" s="23" t="s">
        <v>84</v>
      </c>
      <c r="D40" s="30">
        <f>F40+H40+J40+L40</f>
        <v>12715.96</v>
      </c>
      <c r="E40" s="30">
        <f>G40+I40+K40+M40</f>
        <v>12705.789999999999</v>
      </c>
      <c r="F40" s="31">
        <v>0</v>
      </c>
      <c r="G40" s="31">
        <v>0</v>
      </c>
      <c r="H40" s="31">
        <v>86.66</v>
      </c>
      <c r="I40" s="31">
        <v>86.66</v>
      </c>
      <c r="J40" s="31">
        <v>12629.3</v>
      </c>
      <c r="K40" s="31">
        <v>12619.13</v>
      </c>
      <c r="L40" s="31">
        <v>0</v>
      </c>
      <c r="M40" s="31">
        <v>0</v>
      </c>
      <c r="N40" s="9">
        <f>E40/D40*100</f>
        <v>99.920021767919991</v>
      </c>
      <c r="O40" s="9"/>
      <c r="P40" s="83" t="s">
        <v>59</v>
      </c>
      <c r="Q40" s="84">
        <v>100</v>
      </c>
      <c r="R40" s="84">
        <v>100</v>
      </c>
      <c r="S40" s="31">
        <f>R40/Q40*100</f>
        <v>100</v>
      </c>
    </row>
    <row r="43" spans="1:19" ht="92.25" customHeight="1"/>
  </sheetData>
  <autoFilter ref="A9:S9"/>
  <mergeCells count="26">
    <mergeCell ref="A39:S39"/>
    <mergeCell ref="D3:M3"/>
    <mergeCell ref="B3:B7"/>
    <mergeCell ref="C3:C7"/>
    <mergeCell ref="F6:G6"/>
    <mergeCell ref="A28:S28"/>
    <mergeCell ref="A32:S32"/>
    <mergeCell ref="R3:R7"/>
    <mergeCell ref="A3:A7"/>
    <mergeCell ref="A11:C11"/>
    <mergeCell ref="A17:O18"/>
    <mergeCell ref="A35:O37"/>
    <mergeCell ref="D4:E6"/>
    <mergeCell ref="A13:C13"/>
    <mergeCell ref="A20:S20"/>
    <mergeCell ref="A15:O15"/>
    <mergeCell ref="C1:M1"/>
    <mergeCell ref="B2:S2"/>
    <mergeCell ref="P3:P7"/>
    <mergeCell ref="N3:O6"/>
    <mergeCell ref="Q3:Q7"/>
    <mergeCell ref="S3:S7"/>
    <mergeCell ref="H6:I6"/>
    <mergeCell ref="J6:K6"/>
    <mergeCell ref="F4:M5"/>
    <mergeCell ref="L6:M6"/>
  </mergeCells>
  <phoneticPr fontId="0" type="noConversion"/>
  <pageMargins left="0.19685039370078741" right="0.19685039370078741" top="0.78740157480314965" bottom="0.78740157480314965" header="0.19685039370078741" footer="0.19685039370078741"/>
  <pageSetup paperSize="9" scale="43" firstPageNumber="145" fitToHeight="34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0"/>
  <sheetViews>
    <sheetView showGridLines="0" workbookViewId="0">
      <selection activeCell="B32" sqref="B32"/>
    </sheetView>
  </sheetViews>
  <sheetFormatPr defaultRowHeight="12.7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ht="25.5">
      <c r="B1" s="53" t="s">
        <v>62</v>
      </c>
      <c r="C1" s="54"/>
      <c r="D1" s="59"/>
      <c r="E1" s="59"/>
    </row>
    <row r="2" spans="2:5">
      <c r="B2" s="53" t="s">
        <v>63</v>
      </c>
      <c r="C2" s="54"/>
      <c r="D2" s="59"/>
      <c r="E2" s="59"/>
    </row>
    <row r="3" spans="2:5">
      <c r="B3" s="55"/>
      <c r="C3" s="55"/>
      <c r="D3" s="60"/>
      <c r="E3" s="60"/>
    </row>
    <row r="4" spans="2:5" ht="38.25">
      <c r="B4" s="56" t="s">
        <v>64</v>
      </c>
      <c r="C4" s="55"/>
      <c r="D4" s="60"/>
      <c r="E4" s="60"/>
    </row>
    <row r="5" spans="2:5">
      <c r="B5" s="55"/>
      <c r="C5" s="55"/>
      <c r="D5" s="60"/>
      <c r="E5" s="60"/>
    </row>
    <row r="6" spans="2:5" ht="25.5">
      <c r="B6" s="53" t="s">
        <v>65</v>
      </c>
      <c r="C6" s="54"/>
      <c r="D6" s="59"/>
      <c r="E6" s="61" t="s">
        <v>66</v>
      </c>
    </row>
    <row r="7" spans="2:5" ht="13.5" thickBot="1">
      <c r="B7" s="55"/>
      <c r="C7" s="55"/>
      <c r="D7" s="60"/>
      <c r="E7" s="60"/>
    </row>
    <row r="8" spans="2:5" ht="39" thickBot="1">
      <c r="B8" s="57" t="s">
        <v>67</v>
      </c>
      <c r="C8" s="58"/>
      <c r="D8" s="62"/>
      <c r="E8" s="63">
        <v>28</v>
      </c>
    </row>
    <row r="9" spans="2:5">
      <c r="B9" s="55"/>
      <c r="C9" s="55"/>
      <c r="D9" s="60"/>
      <c r="E9" s="60"/>
    </row>
    <row r="10" spans="2:5">
      <c r="B10" s="55"/>
      <c r="C10" s="55"/>
      <c r="D10" s="60"/>
      <c r="E10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Отчет </vt:lpstr>
      <vt:lpstr>Отчет о совместимости</vt:lpstr>
      <vt:lpstr>'Отчет '!Заголовки_для_печати</vt:lpstr>
      <vt:lpstr>'Отчет '!Область_печати</vt:lpstr>
    </vt:vector>
  </TitlesOfParts>
  <Company>adm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Азовский</dc:creator>
  <cp:lastModifiedBy>litvinova</cp:lastModifiedBy>
  <cp:lastPrinted>2024-02-27T06:58:46Z</cp:lastPrinted>
  <dcterms:created xsi:type="dcterms:W3CDTF">2009-04-07T10:56:05Z</dcterms:created>
  <dcterms:modified xsi:type="dcterms:W3CDTF">2025-03-12T07:27:59Z</dcterms:modified>
</cp:coreProperties>
</file>